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a2agroup-my.sharepoint.com/personal/mattia_rossoni_retragas_it/Documents/Desktop/Modulistica.AT.2024-2025/Contratto.di.Trasporto.AT.2024-2025/"/>
    </mc:Choice>
  </mc:AlternateContent>
  <xr:revisionPtr revIDLastSave="187" documentId="13_ncr:1_{8DDC493C-4312-4D73-B246-21D5DEC922D0}" xr6:coauthVersionLast="47" xr6:coauthVersionMax="47" xr10:uidLastSave="{29FEAF97-79C8-4AAB-ACA9-1469E240775C}"/>
  <bookViews>
    <workbookView xWindow="-120" yWindow="-120" windowWidth="29040" windowHeight="15840" xr2:uid="{00000000-000D-0000-FFFF-FFFF00000000}"/>
  </bookViews>
  <sheets>
    <sheet name="Capacità impegnata per contratt" sheetId="6" r:id="rId1"/>
    <sheet name="Legenda Categoria d'Uso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G49" i="6"/>
  <c r="C47" i="6"/>
  <c r="F47" i="6" s="1"/>
  <c r="C46" i="6"/>
  <c r="F46" i="6" s="1"/>
  <c r="C45" i="6"/>
  <c r="E45" i="6" s="1"/>
  <c r="C44" i="6"/>
  <c r="F44" i="6" s="1"/>
  <c r="C43" i="6"/>
  <c r="F43" i="6" s="1"/>
  <c r="C42" i="6"/>
  <c r="F42" i="6" s="1"/>
  <c r="C41" i="6"/>
  <c r="E41" i="6" s="1"/>
  <c r="C40" i="6"/>
  <c r="F40" i="6" s="1"/>
  <c r="C39" i="6"/>
  <c r="F39" i="6" s="1"/>
  <c r="C38" i="6"/>
  <c r="F38" i="6" s="1"/>
  <c r="C37" i="6"/>
  <c r="E37" i="6" s="1"/>
  <c r="C36" i="6"/>
  <c r="F36" i="6" s="1"/>
  <c r="C35" i="6"/>
  <c r="F35" i="6" s="1"/>
  <c r="C34" i="6"/>
  <c r="F34" i="6" s="1"/>
  <c r="C33" i="6"/>
  <c r="F33" i="6" s="1"/>
  <c r="C32" i="6"/>
  <c r="F32" i="6" s="1"/>
  <c r="C31" i="6"/>
  <c r="F31" i="6" s="1"/>
  <c r="C30" i="6"/>
  <c r="F30" i="6" s="1"/>
  <c r="C29" i="6"/>
  <c r="E29" i="6" s="1"/>
  <c r="C28" i="6"/>
  <c r="F28" i="6" s="1"/>
  <c r="C27" i="6"/>
  <c r="F27" i="6" s="1"/>
  <c r="C26" i="6"/>
  <c r="F26" i="6" s="1"/>
  <c r="C25" i="6"/>
  <c r="D25" i="6" s="1"/>
  <c r="C24" i="6"/>
  <c r="F24" i="6" s="1"/>
  <c r="C23" i="6"/>
  <c r="F23" i="6" s="1"/>
  <c r="C22" i="6"/>
  <c r="F22" i="6" s="1"/>
  <c r="C21" i="6"/>
  <c r="F21" i="6" s="1"/>
  <c r="C20" i="6"/>
  <c r="F20" i="6" s="1"/>
  <c r="C19" i="6"/>
  <c r="E19" i="6" s="1"/>
  <c r="C18" i="6"/>
  <c r="F18" i="6" s="1"/>
  <c r="C17" i="6"/>
  <c r="F17" i="6" s="1"/>
  <c r="C16" i="6"/>
  <c r="F16" i="6" s="1"/>
  <c r="C15" i="6"/>
  <c r="F15" i="6" s="1"/>
  <c r="C14" i="6"/>
  <c r="F14" i="6" s="1"/>
  <c r="J49" i="6" l="1"/>
  <c r="D15" i="6"/>
  <c r="D19" i="6"/>
  <c r="D23" i="6"/>
  <c r="D27" i="6"/>
  <c r="D31" i="6"/>
  <c r="D35" i="6"/>
  <c r="D39" i="6"/>
  <c r="D43" i="6"/>
  <c r="D47" i="6"/>
  <c r="E17" i="6"/>
  <c r="E25" i="6"/>
  <c r="E31" i="6"/>
  <c r="E35" i="6"/>
  <c r="E39" i="6"/>
  <c r="E43" i="6"/>
  <c r="E47" i="6"/>
  <c r="F19" i="6"/>
  <c r="F25" i="6"/>
  <c r="F29" i="6"/>
  <c r="F37" i="6"/>
  <c r="F41" i="6"/>
  <c r="F45" i="6"/>
  <c r="D14" i="6"/>
  <c r="D16" i="6"/>
  <c r="D18" i="6"/>
  <c r="D20" i="6"/>
  <c r="D22" i="6"/>
  <c r="D24" i="6"/>
  <c r="D26" i="6"/>
  <c r="D28" i="6"/>
  <c r="D30" i="6"/>
  <c r="D32" i="6"/>
  <c r="D34" i="6"/>
  <c r="D36" i="6"/>
  <c r="D38" i="6"/>
  <c r="D40" i="6"/>
  <c r="D42" i="6"/>
  <c r="D44" i="6"/>
  <c r="D46" i="6"/>
  <c r="D17" i="6"/>
  <c r="D21" i="6"/>
  <c r="D29" i="6"/>
  <c r="D33" i="6"/>
  <c r="D37" i="6"/>
  <c r="D41" i="6"/>
  <c r="D45" i="6"/>
  <c r="E15" i="6"/>
  <c r="E21" i="6"/>
  <c r="E23" i="6"/>
  <c r="E27" i="6"/>
  <c r="E33" i="6"/>
  <c r="E14" i="6"/>
  <c r="E16" i="6"/>
  <c r="E18" i="6"/>
  <c r="E20" i="6"/>
  <c r="E22" i="6"/>
  <c r="E24" i="6"/>
  <c r="E26" i="6"/>
  <c r="E28" i="6"/>
  <c r="E30" i="6"/>
  <c r="E32" i="6"/>
  <c r="E34" i="6"/>
  <c r="E36" i="6"/>
  <c r="E38" i="6"/>
  <c r="E40" i="6"/>
  <c r="E42" i="6"/>
  <c r="E44" i="6"/>
  <c r="E46" i="6"/>
  <c r="C13" i="6" l="1"/>
  <c r="D13" i="6" s="1"/>
  <c r="F13" i="6" l="1"/>
  <c r="E13" i="6"/>
</calcChain>
</file>

<file path=xl/sharedStrings.xml><?xml version="1.0" encoding="utf-8"?>
<sst xmlns="http://schemas.openxmlformats.org/spreadsheetml/2006/main" count="41" uniqueCount="39">
  <si>
    <t>(Valori di capacità in Sm3/giorno - 15° C; 1,01325 bar)</t>
  </si>
  <si>
    <t>Utente</t>
  </si>
  <si>
    <t>Capacità di trasporto impegnata (sm3/g)</t>
  </si>
  <si>
    <t>Decorrenza (gg/mm/aaaa)</t>
  </si>
  <si>
    <t>Totale</t>
  </si>
  <si>
    <t>Firma Retragas</t>
  </si>
  <si>
    <t>Timbro e firma</t>
  </si>
  <si>
    <t>Firma Utente</t>
  </si>
  <si>
    <t>AOP</t>
  </si>
  <si>
    <t>Interconnessione Snam</t>
  </si>
  <si>
    <t>Ambito di prelievo</t>
  </si>
  <si>
    <t>Email per operatività: info@retragas.it</t>
  </si>
  <si>
    <t>PEC: info.retragas@pec.retragas.it</t>
  </si>
  <si>
    <t>Codice logico Punto di Riconsegna</t>
  </si>
  <si>
    <t>C1</t>
  </si>
  <si>
    <t>C2</t>
  </si>
  <si>
    <t>C3</t>
  </si>
  <si>
    <t>C4</t>
  </si>
  <si>
    <t>C5</t>
  </si>
  <si>
    <t>T1</t>
  </si>
  <si>
    <t>T2</t>
  </si>
  <si>
    <t>Riscaldamento</t>
  </si>
  <si>
    <t>Uso cottura cibi e/o produzione di acqua calda sanitaria</t>
  </si>
  <si>
    <t>Riscaldamento + uso cottura cibi e/o produzione di acqua calda sanitaria</t>
  </si>
  <si>
    <t>Uso condizionamento</t>
  </si>
  <si>
    <t>Uso condizionamento + riscaldamento</t>
  </si>
  <si>
    <t>Uso tecnologico (artigianale-industriale)</t>
  </si>
  <si>
    <t>Uso tecnologico + riscaldamento</t>
  </si>
  <si>
    <t>Codice Categoria d'Uso</t>
  </si>
  <si>
    <t>Descrizione Categoria d'Uso</t>
  </si>
  <si>
    <t>Categoria d'Uso
(vedere foglio legenda)</t>
  </si>
  <si>
    <t>Allegato 1_PDR - Impegni di capacità per contratti per utenze finali direttamente allacciate alla rete</t>
  </si>
  <si>
    <t>PUNTI DI RICONSEGNA (PDR)</t>
  </si>
  <si>
    <t>Segmento Rete</t>
  </si>
  <si>
    <t>Importo Garanzia Finanziaria</t>
  </si>
  <si>
    <t>CPU 2024</t>
  </si>
  <si>
    <t>Anno termico 2024/2025</t>
  </si>
  <si>
    <t>CPU 2025</t>
  </si>
  <si>
    <t>Giorni A.T.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</si>
</sst>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u/>
      <sz val="8"/>
      <color indexed="12"/>
      <name val="Arial"/>
      <family val="2"/>
    </font>
    <font>
      <b/>
      <sz val="8"/>
      <color indexed="18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u/>
      <sz val="8"/>
      <name val="Arial"/>
      <family val="2"/>
    </font>
    <font>
      <sz val="10"/>
      <name val="Arial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44" fontId="17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5" fillId="2" borderId="0" xfId="1" applyFont="1" applyFill="1" applyAlignment="1" applyProtection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1" applyFont="1" applyFill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quotePrefix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4" fillId="0" borderId="2" xfId="3" applyFont="1" applyBorder="1" applyAlignment="1">
      <alignment horizontal="center" vertical="center" wrapText="1"/>
    </xf>
    <xf numFmtId="0" fontId="9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1" applyFont="1" applyFill="1" applyAlignment="1" applyProtection="1">
      <alignment vertical="top"/>
    </xf>
    <xf numFmtId="0" fontId="16" fillId="2" borderId="0" xfId="1" applyFont="1" applyFill="1" applyAlignment="1" applyProtection="1"/>
    <xf numFmtId="0" fontId="2" fillId="0" borderId="2" xfId="2" applyFont="1" applyBorder="1"/>
    <xf numFmtId="49" fontId="13" fillId="4" borderId="4" xfId="0" applyNumberFormat="1" applyFont="1" applyFill="1" applyBorder="1" applyAlignment="1">
      <alignment vertical="center"/>
    </xf>
    <xf numFmtId="49" fontId="13" fillId="4" borderId="5" xfId="0" applyNumberFormat="1" applyFont="1" applyFill="1" applyBorder="1" applyAlignment="1">
      <alignment vertical="center"/>
    </xf>
    <xf numFmtId="0" fontId="0" fillId="4" borderId="6" xfId="0" applyFill="1" applyBorder="1"/>
    <xf numFmtId="3" fontId="4" fillId="0" borderId="0" xfId="0" applyNumberFormat="1" applyFont="1" applyAlignment="1">
      <alignment horizontal="center"/>
    </xf>
    <xf numFmtId="0" fontId="0" fillId="0" borderId="2" xfId="0" applyBorder="1"/>
    <xf numFmtId="0" fontId="13" fillId="0" borderId="2" xfId="0" applyFont="1" applyBorder="1"/>
    <xf numFmtId="0" fontId="0" fillId="4" borderId="5" xfId="0" applyFill="1" applyBorder="1"/>
    <xf numFmtId="44" fontId="0" fillId="0" borderId="2" xfId="4" applyFont="1" applyBorder="1"/>
    <xf numFmtId="44" fontId="4" fillId="0" borderId="2" xfId="4" applyFont="1" applyBorder="1" applyAlignment="1">
      <alignment horizontal="center"/>
    </xf>
    <xf numFmtId="0" fontId="18" fillId="2" borderId="0" xfId="0" applyFont="1" applyFill="1" applyAlignment="1">
      <alignment horizontal="center"/>
    </xf>
    <xf numFmtId="14" fontId="18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2" fillId="0" borderId="0" xfId="0" applyFont="1"/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0" fillId="0" borderId="0" xfId="0" applyFont="1"/>
    <xf numFmtId="0" fontId="19" fillId="2" borderId="0" xfId="0" applyFont="1" applyFill="1"/>
    <xf numFmtId="14" fontId="20" fillId="0" borderId="0" xfId="0" applyNumberFormat="1" applyFont="1"/>
    <xf numFmtId="0" fontId="18" fillId="2" borderId="0" xfId="1" applyFont="1" applyFill="1" applyAlignment="1" applyProtection="1">
      <alignment horizontal="center"/>
    </xf>
    <xf numFmtId="0" fontId="18" fillId="2" borderId="0" xfId="0" applyFont="1" applyFill="1"/>
    <xf numFmtId="0" fontId="21" fillId="2" borderId="0" xfId="1" applyFont="1" applyFill="1" applyAlignment="1" applyProtection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">
    <cellStyle name="Collegamento ipertestuale" xfId="1" builtinId="8"/>
    <cellStyle name="Normale" xfId="0" builtinId="0"/>
    <cellStyle name="Normale_Foglio1" xfId="2" xr:uid="{00000000-0005-0000-0000-000002000000}"/>
    <cellStyle name="Normale_maggio_2008" xfId="3" xr:uid="{00000000-0005-0000-0000-000003000000}"/>
    <cellStyle name="Valuta" xfId="4" builtinId="4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371475</xdr:rowOff>
    </xdr:to>
    <xdr:pic>
      <xdr:nvPicPr>
        <xdr:cNvPr id="7204" name="Picture 2" descr="logo_0">
          <a:extLst>
            <a:ext uri="{FF2B5EF4-FFF2-40B4-BE49-F238E27FC236}">
              <a16:creationId xmlns:a16="http://schemas.microsoft.com/office/drawing/2014/main" id="{00000000-0008-0000-0000-0000241C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095"/>
        <a:stretch/>
      </xdr:blipFill>
      <xdr:spPr bwMode="auto">
        <a:xfrm>
          <a:off x="180975" y="0"/>
          <a:ext cx="20478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628651</xdr:colOff>
      <xdr:row>16</xdr:row>
      <xdr:rowOff>85725</xdr:rowOff>
    </xdr:from>
    <xdr:to>
      <xdr:col>7</xdr:col>
      <xdr:colOff>685801</xdr:colOff>
      <xdr:row>22</xdr:row>
      <xdr:rowOff>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A0705721-4942-0B05-554A-A50B23C5EF95}"/>
            </a:ext>
          </a:extLst>
        </xdr:cNvPr>
        <xdr:cNvSpPr/>
      </xdr:nvSpPr>
      <xdr:spPr bwMode="auto">
        <a:xfrm>
          <a:off x="2476501" y="3390900"/>
          <a:ext cx="3686175" cy="885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it-IT" sz="1100"/>
            <a:t>Compilare</a:t>
          </a:r>
          <a:r>
            <a:rPr lang="it-IT" sz="1100" baseline="0"/>
            <a:t> colonna "Codice Logico Punto di Riconsegna", "Capacità di trasporto impegnata (sm3/g)" e "Categoria d'Uso". Le colonne C, D, E, F, J si aggiornano automaticamente.</a:t>
          </a:r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zoomScaleNormal="100" workbookViewId="0">
      <selection activeCell="M15" sqref="M15"/>
    </sheetView>
  </sheetViews>
  <sheetFormatPr defaultColWidth="9.140625" defaultRowHeight="12.75" x14ac:dyDescent="0.2"/>
  <cols>
    <col min="1" max="1" width="2.7109375" customWidth="1"/>
    <col min="2" max="2" width="13.5703125" style="7" customWidth="1"/>
    <col min="3" max="3" width="11.42578125" style="8" bestFit="1" customWidth="1"/>
    <col min="4" max="4" width="14.5703125" style="7" customWidth="1"/>
    <col min="5" max="5" width="11.140625" style="8" customWidth="1"/>
    <col min="6" max="6" width="15.28515625" style="7" bestFit="1" customWidth="1"/>
    <col min="7" max="8" width="13.42578125" style="7" customWidth="1"/>
    <col min="9" max="9" width="12.5703125" style="7" customWidth="1"/>
    <col min="10" max="10" width="14.5703125" customWidth="1"/>
    <col min="11" max="11" width="10.140625" bestFit="1" customWidth="1"/>
  </cols>
  <sheetData>
    <row r="1" spans="1:11" ht="34.5" customHeight="1" x14ac:dyDescent="0.2">
      <c r="A1" s="1"/>
      <c r="B1" s="3"/>
      <c r="C1" s="4"/>
      <c r="D1" s="3"/>
      <c r="E1" s="2"/>
      <c r="F1" s="2"/>
      <c r="G1" s="2"/>
      <c r="H1" s="47"/>
      <c r="I1" s="47"/>
      <c r="J1" s="47"/>
      <c r="K1" s="44"/>
    </row>
    <row r="2" spans="1:11" ht="17.25" customHeight="1" x14ac:dyDescent="0.2">
      <c r="A2" s="1"/>
      <c r="B2" s="24" t="s">
        <v>31</v>
      </c>
      <c r="C2" s="4"/>
      <c r="D2" s="3"/>
      <c r="E2" s="4"/>
      <c r="F2" s="4"/>
      <c r="G2" s="4"/>
      <c r="H2" s="37"/>
      <c r="I2" s="37" t="s">
        <v>35</v>
      </c>
      <c r="J2" s="37">
        <v>2.946377</v>
      </c>
      <c r="K2" s="44"/>
    </row>
    <row r="3" spans="1:11" x14ac:dyDescent="0.2">
      <c r="A3" s="1"/>
      <c r="B3" s="41" t="s">
        <v>36</v>
      </c>
      <c r="C3" s="41"/>
      <c r="D3" s="41"/>
      <c r="E3" s="3"/>
      <c r="F3" s="3"/>
      <c r="G3" s="3"/>
      <c r="H3" s="48"/>
      <c r="I3" s="37" t="s">
        <v>37</v>
      </c>
      <c r="J3" s="37">
        <v>3.5631529999999998</v>
      </c>
      <c r="K3" s="45"/>
    </row>
    <row r="4" spans="1:11" ht="9.75" customHeight="1" x14ac:dyDescent="0.2">
      <c r="A4" s="1"/>
      <c r="B4" s="40" t="s">
        <v>11</v>
      </c>
      <c r="C4" s="40"/>
      <c r="D4" s="40"/>
      <c r="E4" s="6"/>
      <c r="F4" s="6"/>
      <c r="G4" s="6"/>
      <c r="H4" s="49"/>
      <c r="I4" s="38">
        <v>45658</v>
      </c>
      <c r="J4" s="38">
        <v>45931</v>
      </c>
      <c r="K4" s="46"/>
    </row>
    <row r="5" spans="1:11" x14ac:dyDescent="0.2">
      <c r="A5" s="1"/>
      <c r="B5" s="25" t="s">
        <v>12</v>
      </c>
      <c r="C5" s="26"/>
      <c r="D5" s="26"/>
      <c r="E5" s="6"/>
      <c r="F5" s="6"/>
      <c r="G5" s="6"/>
      <c r="H5" s="49"/>
      <c r="I5" s="37" t="s">
        <v>38</v>
      </c>
      <c r="J5" s="37">
        <v>365</v>
      </c>
      <c r="K5" s="44"/>
    </row>
    <row r="6" spans="1:11" x14ac:dyDescent="0.2">
      <c r="A6" s="1"/>
      <c r="B6" s="42" t="s">
        <v>0</v>
      </c>
      <c r="C6" s="43"/>
      <c r="D6" s="43"/>
      <c r="E6" s="3"/>
      <c r="F6" s="3"/>
      <c r="G6" s="3"/>
      <c r="H6" s="48"/>
      <c r="I6" s="48"/>
      <c r="J6" s="48"/>
      <c r="K6" s="44"/>
    </row>
    <row r="7" spans="1:11" ht="13.5" thickBot="1" x14ac:dyDescent="0.25">
      <c r="A7" s="1"/>
      <c r="B7" s="9"/>
      <c r="C7" s="10"/>
      <c r="D7" s="11"/>
      <c r="E7" s="10"/>
      <c r="F7" s="10"/>
      <c r="G7" s="10"/>
      <c r="H7" s="50"/>
      <c r="I7" s="51"/>
      <c r="J7" s="50"/>
      <c r="K7" s="44"/>
    </row>
    <row r="8" spans="1:11" ht="13.5" thickTop="1" x14ac:dyDescent="0.2">
      <c r="A8" s="1"/>
      <c r="B8" s="5"/>
      <c r="C8" s="4"/>
      <c r="D8" s="3"/>
      <c r="E8" s="4"/>
      <c r="F8" s="4"/>
      <c r="G8" s="4"/>
      <c r="H8" s="4"/>
      <c r="I8" s="4"/>
      <c r="J8" s="4"/>
    </row>
    <row r="9" spans="1:11" x14ac:dyDescent="0.2">
      <c r="A9" s="1"/>
      <c r="B9" s="39" t="s">
        <v>1</v>
      </c>
      <c r="C9" s="40"/>
      <c r="D9" s="28"/>
      <c r="E9" s="29"/>
      <c r="F9" s="29"/>
      <c r="G9" s="29"/>
      <c r="H9" s="29"/>
      <c r="I9" s="34"/>
      <c r="J9" s="30"/>
    </row>
    <row r="10" spans="1:11" x14ac:dyDescent="0.2">
      <c r="A10" s="1"/>
      <c r="B10" s="5"/>
      <c r="C10" s="4"/>
      <c r="D10" s="3"/>
      <c r="E10" s="4"/>
      <c r="F10" s="4"/>
      <c r="G10" s="4"/>
      <c r="H10" s="4"/>
      <c r="I10" s="4"/>
      <c r="J10" s="4"/>
    </row>
    <row r="11" spans="1:11" x14ac:dyDescent="0.2">
      <c r="B11" s="22" t="s">
        <v>32</v>
      </c>
      <c r="C11" s="22"/>
      <c r="D11" s="22"/>
      <c r="E11" s="22"/>
      <c r="F11" s="22"/>
      <c r="G11" s="22"/>
      <c r="H11" s="22"/>
      <c r="I11" s="22"/>
      <c r="J11" s="22"/>
    </row>
    <row r="12" spans="1:11" ht="44.25" customHeight="1" x14ac:dyDescent="0.2">
      <c r="B12" s="23" t="s">
        <v>13</v>
      </c>
      <c r="C12" s="23" t="s">
        <v>33</v>
      </c>
      <c r="D12" s="23" t="s">
        <v>10</v>
      </c>
      <c r="E12" s="23" t="s">
        <v>8</v>
      </c>
      <c r="F12" s="23" t="s">
        <v>9</v>
      </c>
      <c r="G12" s="23" t="s">
        <v>2</v>
      </c>
      <c r="H12" s="23" t="s">
        <v>30</v>
      </c>
      <c r="I12" s="23" t="s">
        <v>3</v>
      </c>
      <c r="J12" s="23" t="s">
        <v>34</v>
      </c>
    </row>
    <row r="13" spans="1:11" x14ac:dyDescent="0.2">
      <c r="B13" s="27"/>
      <c r="C13" s="14" t="str">
        <f t="shared" ref="C13" si="0">MID(B13,3,1)</f>
        <v/>
      </c>
      <c r="D13" s="21" t="str">
        <f t="shared" ref="D13" si="1">IF(C13="5","NOC","NOR")</f>
        <v>NOR</v>
      </c>
      <c r="E13" s="15">
        <f t="shared" ref="E13" si="2">IF(C13="1",210,IF(C13="5",228,IF(C13="4",224,IF(C13="2",239,247))))</f>
        <v>247</v>
      </c>
      <c r="F13" s="15" t="str">
        <f t="shared" ref="F13" si="3">IF(C13="5","INTC_RT_A","INTC_RT_B")</f>
        <v>INTC_RT_B</v>
      </c>
      <c r="G13" s="16"/>
      <c r="H13" s="16"/>
      <c r="I13" s="17">
        <v>45566</v>
      </c>
      <c r="J13" s="35">
        <f>IF(I13&lt;$I$4,G13*$J$2*($J$4-I13)/$J$5/3,G13*$J$3*($J$4-I13)/$J$5/3)</f>
        <v>0</v>
      </c>
    </row>
    <row r="14" spans="1:11" x14ac:dyDescent="0.2">
      <c r="B14" s="27"/>
      <c r="C14" s="14" t="str">
        <f t="shared" ref="C14:C47" si="4">MID(B14,3,1)</f>
        <v/>
      </c>
      <c r="D14" s="21" t="str">
        <f t="shared" ref="D14:D47" si="5">IF(C14="5","NOC","NOR")</f>
        <v>NOR</v>
      </c>
      <c r="E14" s="15">
        <f t="shared" ref="E14:E47" si="6">IF(C14="1",210,IF(C14="5",228,IF(C14="4",224,IF(C14="2",239,247))))</f>
        <v>247</v>
      </c>
      <c r="F14" s="15" t="str">
        <f t="shared" ref="F14:F47" si="7">IF(C14="5","INTC_RT_A","INTC_RT_B")</f>
        <v>INTC_RT_B</v>
      </c>
      <c r="G14" s="16"/>
      <c r="H14" s="16"/>
      <c r="I14" s="17">
        <v>45566</v>
      </c>
      <c r="J14" s="35">
        <f t="shared" ref="J14:J47" si="8">IF(I14&lt;$I$4,G14*$J$2*($J$4-I14)/$J$5/3,G14*$J$3*($J$4-I14)/$J$5/3)</f>
        <v>0</v>
      </c>
    </row>
    <row r="15" spans="1:11" x14ac:dyDescent="0.2">
      <c r="B15" s="27"/>
      <c r="C15" s="14" t="str">
        <f t="shared" si="4"/>
        <v/>
      </c>
      <c r="D15" s="21" t="str">
        <f t="shared" si="5"/>
        <v>NOR</v>
      </c>
      <c r="E15" s="15">
        <f t="shared" si="6"/>
        <v>247</v>
      </c>
      <c r="F15" s="15" t="str">
        <f t="shared" si="7"/>
        <v>INTC_RT_B</v>
      </c>
      <c r="G15" s="16"/>
      <c r="H15" s="16"/>
      <c r="I15" s="17">
        <v>45566</v>
      </c>
      <c r="J15" s="35">
        <f t="shared" si="8"/>
        <v>0</v>
      </c>
    </row>
    <row r="16" spans="1:11" x14ac:dyDescent="0.2">
      <c r="B16" s="27"/>
      <c r="C16" s="14" t="str">
        <f t="shared" si="4"/>
        <v/>
      </c>
      <c r="D16" s="21" t="str">
        <f t="shared" si="5"/>
        <v>NOR</v>
      </c>
      <c r="E16" s="15">
        <f t="shared" si="6"/>
        <v>247</v>
      </c>
      <c r="F16" s="15" t="str">
        <f t="shared" si="7"/>
        <v>INTC_RT_B</v>
      </c>
      <c r="G16" s="16"/>
      <c r="H16" s="16"/>
      <c r="I16" s="17">
        <v>45566</v>
      </c>
      <c r="J16" s="35">
        <f t="shared" si="8"/>
        <v>0</v>
      </c>
    </row>
    <row r="17" spans="2:10" x14ac:dyDescent="0.2">
      <c r="B17" s="27"/>
      <c r="C17" s="14" t="str">
        <f t="shared" si="4"/>
        <v/>
      </c>
      <c r="D17" s="21" t="str">
        <f t="shared" si="5"/>
        <v>NOR</v>
      </c>
      <c r="E17" s="15">
        <f t="shared" si="6"/>
        <v>247</v>
      </c>
      <c r="F17" s="15" t="str">
        <f t="shared" si="7"/>
        <v>INTC_RT_B</v>
      </c>
      <c r="G17" s="16"/>
      <c r="H17" s="16"/>
      <c r="I17" s="17">
        <v>45566</v>
      </c>
      <c r="J17" s="35">
        <f t="shared" si="8"/>
        <v>0</v>
      </c>
    </row>
    <row r="18" spans="2:10" x14ac:dyDescent="0.2">
      <c r="B18" s="27"/>
      <c r="C18" s="14" t="str">
        <f t="shared" si="4"/>
        <v/>
      </c>
      <c r="D18" s="21" t="str">
        <f t="shared" si="5"/>
        <v>NOR</v>
      </c>
      <c r="E18" s="15">
        <f t="shared" si="6"/>
        <v>247</v>
      </c>
      <c r="F18" s="15" t="str">
        <f t="shared" si="7"/>
        <v>INTC_RT_B</v>
      </c>
      <c r="G18" s="16"/>
      <c r="H18" s="16"/>
      <c r="I18" s="17">
        <v>45566</v>
      </c>
      <c r="J18" s="35">
        <f t="shared" si="8"/>
        <v>0</v>
      </c>
    </row>
    <row r="19" spans="2:10" x14ac:dyDescent="0.2">
      <c r="B19" s="27"/>
      <c r="C19" s="14" t="str">
        <f t="shared" si="4"/>
        <v/>
      </c>
      <c r="D19" s="21" t="str">
        <f t="shared" si="5"/>
        <v>NOR</v>
      </c>
      <c r="E19" s="15">
        <f t="shared" si="6"/>
        <v>247</v>
      </c>
      <c r="F19" s="15" t="str">
        <f t="shared" si="7"/>
        <v>INTC_RT_B</v>
      </c>
      <c r="G19" s="16"/>
      <c r="H19" s="16"/>
      <c r="I19" s="17">
        <v>45566</v>
      </c>
      <c r="J19" s="35">
        <f t="shared" si="8"/>
        <v>0</v>
      </c>
    </row>
    <row r="20" spans="2:10" x14ac:dyDescent="0.2">
      <c r="B20" s="27"/>
      <c r="C20" s="14" t="str">
        <f t="shared" si="4"/>
        <v/>
      </c>
      <c r="D20" s="21" t="str">
        <f t="shared" si="5"/>
        <v>NOR</v>
      </c>
      <c r="E20" s="15">
        <f t="shared" si="6"/>
        <v>247</v>
      </c>
      <c r="F20" s="15" t="str">
        <f t="shared" si="7"/>
        <v>INTC_RT_B</v>
      </c>
      <c r="G20" s="16"/>
      <c r="H20" s="16"/>
      <c r="I20" s="17">
        <v>45566</v>
      </c>
      <c r="J20" s="35">
        <f t="shared" si="8"/>
        <v>0</v>
      </c>
    </row>
    <row r="21" spans="2:10" x14ac:dyDescent="0.2">
      <c r="B21" s="27"/>
      <c r="C21" s="14" t="str">
        <f t="shared" si="4"/>
        <v/>
      </c>
      <c r="D21" s="21" t="str">
        <f t="shared" si="5"/>
        <v>NOR</v>
      </c>
      <c r="E21" s="15">
        <f t="shared" si="6"/>
        <v>247</v>
      </c>
      <c r="F21" s="15" t="str">
        <f t="shared" si="7"/>
        <v>INTC_RT_B</v>
      </c>
      <c r="G21" s="16"/>
      <c r="H21" s="16"/>
      <c r="I21" s="17">
        <v>45566</v>
      </c>
      <c r="J21" s="35">
        <f t="shared" si="8"/>
        <v>0</v>
      </c>
    </row>
    <row r="22" spans="2:10" x14ac:dyDescent="0.2">
      <c r="B22" s="27"/>
      <c r="C22" s="14" t="str">
        <f t="shared" si="4"/>
        <v/>
      </c>
      <c r="D22" s="21" t="str">
        <f t="shared" si="5"/>
        <v>NOR</v>
      </c>
      <c r="E22" s="15">
        <f t="shared" si="6"/>
        <v>247</v>
      </c>
      <c r="F22" s="15" t="str">
        <f t="shared" si="7"/>
        <v>INTC_RT_B</v>
      </c>
      <c r="G22" s="16"/>
      <c r="H22" s="16"/>
      <c r="I22" s="17">
        <v>45566</v>
      </c>
      <c r="J22" s="35">
        <f t="shared" si="8"/>
        <v>0</v>
      </c>
    </row>
    <row r="23" spans="2:10" x14ac:dyDescent="0.2">
      <c r="B23" s="27"/>
      <c r="C23" s="14" t="str">
        <f t="shared" si="4"/>
        <v/>
      </c>
      <c r="D23" s="21" t="str">
        <f t="shared" si="5"/>
        <v>NOR</v>
      </c>
      <c r="E23" s="15">
        <f t="shared" si="6"/>
        <v>247</v>
      </c>
      <c r="F23" s="15" t="str">
        <f t="shared" si="7"/>
        <v>INTC_RT_B</v>
      </c>
      <c r="G23" s="16"/>
      <c r="H23" s="16"/>
      <c r="I23" s="17">
        <v>45566</v>
      </c>
      <c r="J23" s="35">
        <f t="shared" si="8"/>
        <v>0</v>
      </c>
    </row>
    <row r="24" spans="2:10" x14ac:dyDescent="0.2">
      <c r="B24" s="27"/>
      <c r="C24" s="14" t="str">
        <f t="shared" si="4"/>
        <v/>
      </c>
      <c r="D24" s="21" t="str">
        <f t="shared" si="5"/>
        <v>NOR</v>
      </c>
      <c r="E24" s="15">
        <f t="shared" si="6"/>
        <v>247</v>
      </c>
      <c r="F24" s="15" t="str">
        <f t="shared" si="7"/>
        <v>INTC_RT_B</v>
      </c>
      <c r="G24" s="16"/>
      <c r="H24" s="16"/>
      <c r="I24" s="17">
        <v>45566</v>
      </c>
      <c r="J24" s="35">
        <f t="shared" si="8"/>
        <v>0</v>
      </c>
    </row>
    <row r="25" spans="2:10" x14ac:dyDescent="0.2">
      <c r="B25" s="27"/>
      <c r="C25" s="14" t="str">
        <f t="shared" si="4"/>
        <v/>
      </c>
      <c r="D25" s="21" t="str">
        <f t="shared" si="5"/>
        <v>NOR</v>
      </c>
      <c r="E25" s="15">
        <f t="shared" si="6"/>
        <v>247</v>
      </c>
      <c r="F25" s="15" t="str">
        <f t="shared" si="7"/>
        <v>INTC_RT_B</v>
      </c>
      <c r="G25" s="16"/>
      <c r="H25" s="16"/>
      <c r="I25" s="17">
        <v>45566</v>
      </c>
      <c r="J25" s="35">
        <f t="shared" si="8"/>
        <v>0</v>
      </c>
    </row>
    <row r="26" spans="2:10" x14ac:dyDescent="0.2">
      <c r="B26" s="27"/>
      <c r="C26" s="14" t="str">
        <f t="shared" si="4"/>
        <v/>
      </c>
      <c r="D26" s="21" t="str">
        <f t="shared" si="5"/>
        <v>NOR</v>
      </c>
      <c r="E26" s="15">
        <f t="shared" si="6"/>
        <v>247</v>
      </c>
      <c r="F26" s="15" t="str">
        <f t="shared" si="7"/>
        <v>INTC_RT_B</v>
      </c>
      <c r="G26" s="16"/>
      <c r="H26" s="16"/>
      <c r="I26" s="17">
        <v>45566</v>
      </c>
      <c r="J26" s="35">
        <f t="shared" si="8"/>
        <v>0</v>
      </c>
    </row>
    <row r="27" spans="2:10" x14ac:dyDescent="0.2">
      <c r="B27" s="27"/>
      <c r="C27" s="14" t="str">
        <f t="shared" si="4"/>
        <v/>
      </c>
      <c r="D27" s="21" t="str">
        <f t="shared" si="5"/>
        <v>NOR</v>
      </c>
      <c r="E27" s="15">
        <f t="shared" si="6"/>
        <v>247</v>
      </c>
      <c r="F27" s="15" t="str">
        <f t="shared" si="7"/>
        <v>INTC_RT_B</v>
      </c>
      <c r="G27" s="16"/>
      <c r="H27" s="16"/>
      <c r="I27" s="17">
        <v>45566</v>
      </c>
      <c r="J27" s="35">
        <f t="shared" si="8"/>
        <v>0</v>
      </c>
    </row>
    <row r="28" spans="2:10" x14ac:dyDescent="0.2">
      <c r="B28" s="27"/>
      <c r="C28" s="14" t="str">
        <f t="shared" si="4"/>
        <v/>
      </c>
      <c r="D28" s="21" t="str">
        <f t="shared" si="5"/>
        <v>NOR</v>
      </c>
      <c r="E28" s="15">
        <f t="shared" si="6"/>
        <v>247</v>
      </c>
      <c r="F28" s="15" t="str">
        <f t="shared" si="7"/>
        <v>INTC_RT_B</v>
      </c>
      <c r="G28" s="16"/>
      <c r="H28" s="16"/>
      <c r="I28" s="17">
        <v>45566</v>
      </c>
      <c r="J28" s="35">
        <f t="shared" si="8"/>
        <v>0</v>
      </c>
    </row>
    <row r="29" spans="2:10" x14ac:dyDescent="0.2">
      <c r="B29" s="27"/>
      <c r="C29" s="14" t="str">
        <f t="shared" si="4"/>
        <v/>
      </c>
      <c r="D29" s="21" t="str">
        <f t="shared" si="5"/>
        <v>NOR</v>
      </c>
      <c r="E29" s="15">
        <f t="shared" si="6"/>
        <v>247</v>
      </c>
      <c r="F29" s="15" t="str">
        <f t="shared" si="7"/>
        <v>INTC_RT_B</v>
      </c>
      <c r="G29" s="16"/>
      <c r="H29" s="16"/>
      <c r="I29" s="17">
        <v>45566</v>
      </c>
      <c r="J29" s="35">
        <f t="shared" si="8"/>
        <v>0</v>
      </c>
    </row>
    <row r="30" spans="2:10" x14ac:dyDescent="0.2">
      <c r="B30" s="27"/>
      <c r="C30" s="14" t="str">
        <f t="shared" si="4"/>
        <v/>
      </c>
      <c r="D30" s="21" t="str">
        <f t="shared" si="5"/>
        <v>NOR</v>
      </c>
      <c r="E30" s="15">
        <f t="shared" si="6"/>
        <v>247</v>
      </c>
      <c r="F30" s="15" t="str">
        <f t="shared" si="7"/>
        <v>INTC_RT_B</v>
      </c>
      <c r="G30" s="16"/>
      <c r="H30" s="16"/>
      <c r="I30" s="17">
        <v>45566</v>
      </c>
      <c r="J30" s="35">
        <f t="shared" si="8"/>
        <v>0</v>
      </c>
    </row>
    <row r="31" spans="2:10" x14ac:dyDescent="0.2">
      <c r="B31" s="27"/>
      <c r="C31" s="14" t="str">
        <f t="shared" si="4"/>
        <v/>
      </c>
      <c r="D31" s="21" t="str">
        <f t="shared" si="5"/>
        <v>NOR</v>
      </c>
      <c r="E31" s="15">
        <f t="shared" si="6"/>
        <v>247</v>
      </c>
      <c r="F31" s="15" t="str">
        <f t="shared" si="7"/>
        <v>INTC_RT_B</v>
      </c>
      <c r="G31" s="16"/>
      <c r="H31" s="16"/>
      <c r="I31" s="17">
        <v>45566</v>
      </c>
      <c r="J31" s="35">
        <f t="shared" si="8"/>
        <v>0</v>
      </c>
    </row>
    <row r="32" spans="2:10" x14ac:dyDescent="0.2">
      <c r="B32" s="27"/>
      <c r="C32" s="14" t="str">
        <f t="shared" si="4"/>
        <v/>
      </c>
      <c r="D32" s="21" t="str">
        <f t="shared" si="5"/>
        <v>NOR</v>
      </c>
      <c r="E32" s="15">
        <f t="shared" si="6"/>
        <v>247</v>
      </c>
      <c r="F32" s="15" t="str">
        <f t="shared" si="7"/>
        <v>INTC_RT_B</v>
      </c>
      <c r="G32" s="16"/>
      <c r="H32" s="16"/>
      <c r="I32" s="17">
        <v>45566</v>
      </c>
      <c r="J32" s="35">
        <f t="shared" si="8"/>
        <v>0</v>
      </c>
    </row>
    <row r="33" spans="2:10" x14ac:dyDescent="0.2">
      <c r="B33" s="27"/>
      <c r="C33" s="14" t="str">
        <f t="shared" si="4"/>
        <v/>
      </c>
      <c r="D33" s="21" t="str">
        <f t="shared" si="5"/>
        <v>NOR</v>
      </c>
      <c r="E33" s="15">
        <f t="shared" si="6"/>
        <v>247</v>
      </c>
      <c r="F33" s="15" t="str">
        <f t="shared" si="7"/>
        <v>INTC_RT_B</v>
      </c>
      <c r="G33" s="16"/>
      <c r="H33" s="16"/>
      <c r="I33" s="17">
        <v>45566</v>
      </c>
      <c r="J33" s="35">
        <f t="shared" si="8"/>
        <v>0</v>
      </c>
    </row>
    <row r="34" spans="2:10" x14ac:dyDescent="0.2">
      <c r="B34" s="27"/>
      <c r="C34" s="14" t="str">
        <f t="shared" si="4"/>
        <v/>
      </c>
      <c r="D34" s="21" t="str">
        <f t="shared" si="5"/>
        <v>NOR</v>
      </c>
      <c r="E34" s="15">
        <f t="shared" si="6"/>
        <v>247</v>
      </c>
      <c r="F34" s="15" t="str">
        <f t="shared" si="7"/>
        <v>INTC_RT_B</v>
      </c>
      <c r="G34" s="16"/>
      <c r="H34" s="16"/>
      <c r="I34" s="17">
        <v>45566</v>
      </c>
      <c r="J34" s="35">
        <f t="shared" si="8"/>
        <v>0</v>
      </c>
    </row>
    <row r="35" spans="2:10" x14ac:dyDescent="0.2">
      <c r="B35" s="27"/>
      <c r="C35" s="14" t="str">
        <f t="shared" si="4"/>
        <v/>
      </c>
      <c r="D35" s="21" t="str">
        <f t="shared" si="5"/>
        <v>NOR</v>
      </c>
      <c r="E35" s="15">
        <f t="shared" si="6"/>
        <v>247</v>
      </c>
      <c r="F35" s="15" t="str">
        <f t="shared" si="7"/>
        <v>INTC_RT_B</v>
      </c>
      <c r="G35" s="16"/>
      <c r="H35" s="16"/>
      <c r="I35" s="17">
        <v>45566</v>
      </c>
      <c r="J35" s="35">
        <f t="shared" si="8"/>
        <v>0</v>
      </c>
    </row>
    <row r="36" spans="2:10" x14ac:dyDescent="0.2">
      <c r="B36" s="27"/>
      <c r="C36" s="14" t="str">
        <f t="shared" si="4"/>
        <v/>
      </c>
      <c r="D36" s="21" t="str">
        <f t="shared" si="5"/>
        <v>NOR</v>
      </c>
      <c r="E36" s="15">
        <f t="shared" si="6"/>
        <v>247</v>
      </c>
      <c r="F36" s="15" t="str">
        <f t="shared" si="7"/>
        <v>INTC_RT_B</v>
      </c>
      <c r="G36" s="16"/>
      <c r="H36" s="16"/>
      <c r="I36" s="17">
        <v>45566</v>
      </c>
      <c r="J36" s="35">
        <f t="shared" si="8"/>
        <v>0</v>
      </c>
    </row>
    <row r="37" spans="2:10" x14ac:dyDescent="0.2">
      <c r="B37" s="27"/>
      <c r="C37" s="14" t="str">
        <f t="shared" si="4"/>
        <v/>
      </c>
      <c r="D37" s="21" t="str">
        <f t="shared" si="5"/>
        <v>NOR</v>
      </c>
      <c r="E37" s="15">
        <f t="shared" si="6"/>
        <v>247</v>
      </c>
      <c r="F37" s="15" t="str">
        <f t="shared" si="7"/>
        <v>INTC_RT_B</v>
      </c>
      <c r="G37" s="16"/>
      <c r="H37" s="16"/>
      <c r="I37" s="17">
        <v>45566</v>
      </c>
      <c r="J37" s="35">
        <f t="shared" si="8"/>
        <v>0</v>
      </c>
    </row>
    <row r="38" spans="2:10" x14ac:dyDescent="0.2">
      <c r="B38" s="27"/>
      <c r="C38" s="14" t="str">
        <f t="shared" si="4"/>
        <v/>
      </c>
      <c r="D38" s="21" t="str">
        <f t="shared" si="5"/>
        <v>NOR</v>
      </c>
      <c r="E38" s="15">
        <f t="shared" si="6"/>
        <v>247</v>
      </c>
      <c r="F38" s="15" t="str">
        <f t="shared" si="7"/>
        <v>INTC_RT_B</v>
      </c>
      <c r="G38" s="16"/>
      <c r="H38" s="16"/>
      <c r="I38" s="17">
        <v>45566</v>
      </c>
      <c r="J38" s="35">
        <f t="shared" si="8"/>
        <v>0</v>
      </c>
    </row>
    <row r="39" spans="2:10" x14ac:dyDescent="0.2">
      <c r="B39" s="27"/>
      <c r="C39" s="14" t="str">
        <f t="shared" si="4"/>
        <v/>
      </c>
      <c r="D39" s="21" t="str">
        <f t="shared" si="5"/>
        <v>NOR</v>
      </c>
      <c r="E39" s="15">
        <f t="shared" si="6"/>
        <v>247</v>
      </c>
      <c r="F39" s="15" t="str">
        <f t="shared" si="7"/>
        <v>INTC_RT_B</v>
      </c>
      <c r="G39" s="16"/>
      <c r="H39" s="16"/>
      <c r="I39" s="17">
        <v>45566</v>
      </c>
      <c r="J39" s="35">
        <f t="shared" si="8"/>
        <v>0</v>
      </c>
    </row>
    <row r="40" spans="2:10" x14ac:dyDescent="0.2">
      <c r="B40" s="27"/>
      <c r="C40" s="14" t="str">
        <f t="shared" si="4"/>
        <v/>
      </c>
      <c r="D40" s="21" t="str">
        <f t="shared" si="5"/>
        <v>NOR</v>
      </c>
      <c r="E40" s="15">
        <f t="shared" si="6"/>
        <v>247</v>
      </c>
      <c r="F40" s="15" t="str">
        <f t="shared" si="7"/>
        <v>INTC_RT_B</v>
      </c>
      <c r="G40" s="16"/>
      <c r="H40" s="16"/>
      <c r="I40" s="17">
        <v>45566</v>
      </c>
      <c r="J40" s="35">
        <f t="shared" si="8"/>
        <v>0</v>
      </c>
    </row>
    <row r="41" spans="2:10" x14ac:dyDescent="0.2">
      <c r="B41" s="27"/>
      <c r="C41" s="14" t="str">
        <f t="shared" si="4"/>
        <v/>
      </c>
      <c r="D41" s="21" t="str">
        <f t="shared" si="5"/>
        <v>NOR</v>
      </c>
      <c r="E41" s="15">
        <f t="shared" si="6"/>
        <v>247</v>
      </c>
      <c r="F41" s="15" t="str">
        <f t="shared" si="7"/>
        <v>INTC_RT_B</v>
      </c>
      <c r="G41" s="16"/>
      <c r="H41" s="16"/>
      <c r="I41" s="17">
        <v>45566</v>
      </c>
      <c r="J41" s="35">
        <f t="shared" si="8"/>
        <v>0</v>
      </c>
    </row>
    <row r="42" spans="2:10" x14ac:dyDescent="0.2">
      <c r="B42" s="27"/>
      <c r="C42" s="14" t="str">
        <f t="shared" si="4"/>
        <v/>
      </c>
      <c r="D42" s="21" t="str">
        <f t="shared" si="5"/>
        <v>NOR</v>
      </c>
      <c r="E42" s="15">
        <f t="shared" si="6"/>
        <v>247</v>
      </c>
      <c r="F42" s="15" t="str">
        <f t="shared" si="7"/>
        <v>INTC_RT_B</v>
      </c>
      <c r="G42" s="16"/>
      <c r="H42" s="16"/>
      <c r="I42" s="17">
        <v>45566</v>
      </c>
      <c r="J42" s="35">
        <f t="shared" si="8"/>
        <v>0</v>
      </c>
    </row>
    <row r="43" spans="2:10" x14ac:dyDescent="0.2">
      <c r="B43" s="27"/>
      <c r="C43" s="14" t="str">
        <f t="shared" si="4"/>
        <v/>
      </c>
      <c r="D43" s="21" t="str">
        <f t="shared" si="5"/>
        <v>NOR</v>
      </c>
      <c r="E43" s="15">
        <f t="shared" si="6"/>
        <v>247</v>
      </c>
      <c r="F43" s="15" t="str">
        <f t="shared" si="7"/>
        <v>INTC_RT_B</v>
      </c>
      <c r="G43" s="16"/>
      <c r="H43" s="16"/>
      <c r="I43" s="17">
        <v>45566</v>
      </c>
      <c r="J43" s="35">
        <f t="shared" si="8"/>
        <v>0</v>
      </c>
    </row>
    <row r="44" spans="2:10" x14ac:dyDescent="0.2">
      <c r="B44" s="27"/>
      <c r="C44" s="14" t="str">
        <f t="shared" si="4"/>
        <v/>
      </c>
      <c r="D44" s="21" t="str">
        <f t="shared" si="5"/>
        <v>NOR</v>
      </c>
      <c r="E44" s="15">
        <f t="shared" si="6"/>
        <v>247</v>
      </c>
      <c r="F44" s="15" t="str">
        <f t="shared" si="7"/>
        <v>INTC_RT_B</v>
      </c>
      <c r="G44" s="16"/>
      <c r="H44" s="16"/>
      <c r="I44" s="17">
        <v>45566</v>
      </c>
      <c r="J44" s="35">
        <f t="shared" si="8"/>
        <v>0</v>
      </c>
    </row>
    <row r="45" spans="2:10" x14ac:dyDescent="0.2">
      <c r="B45" s="27"/>
      <c r="C45" s="14" t="str">
        <f t="shared" si="4"/>
        <v/>
      </c>
      <c r="D45" s="21" t="str">
        <f t="shared" si="5"/>
        <v>NOR</v>
      </c>
      <c r="E45" s="15">
        <f t="shared" si="6"/>
        <v>247</v>
      </c>
      <c r="F45" s="15" t="str">
        <f t="shared" si="7"/>
        <v>INTC_RT_B</v>
      </c>
      <c r="G45" s="16"/>
      <c r="H45" s="16"/>
      <c r="I45" s="17">
        <v>45566</v>
      </c>
      <c r="J45" s="35">
        <f t="shared" si="8"/>
        <v>0</v>
      </c>
    </row>
    <row r="46" spans="2:10" x14ac:dyDescent="0.2">
      <c r="B46" s="27"/>
      <c r="C46" s="14" t="str">
        <f t="shared" si="4"/>
        <v/>
      </c>
      <c r="D46" s="21" t="str">
        <f t="shared" si="5"/>
        <v>NOR</v>
      </c>
      <c r="E46" s="15">
        <f t="shared" si="6"/>
        <v>247</v>
      </c>
      <c r="F46" s="15" t="str">
        <f t="shared" si="7"/>
        <v>INTC_RT_B</v>
      </c>
      <c r="G46" s="16"/>
      <c r="H46" s="16"/>
      <c r="I46" s="17">
        <v>45566</v>
      </c>
      <c r="J46" s="35">
        <f t="shared" si="8"/>
        <v>0</v>
      </c>
    </row>
    <row r="47" spans="2:10" x14ac:dyDescent="0.2">
      <c r="B47" s="27"/>
      <c r="C47" s="14" t="str">
        <f t="shared" si="4"/>
        <v/>
      </c>
      <c r="D47" s="21" t="str">
        <f t="shared" si="5"/>
        <v>NOR</v>
      </c>
      <c r="E47" s="15">
        <f t="shared" si="6"/>
        <v>247</v>
      </c>
      <c r="F47" s="15" t="str">
        <f t="shared" si="7"/>
        <v>INTC_RT_B</v>
      </c>
      <c r="G47" s="16"/>
      <c r="H47" s="16"/>
      <c r="I47" s="17">
        <v>45566</v>
      </c>
      <c r="J47" s="35">
        <f t="shared" si="8"/>
        <v>0</v>
      </c>
    </row>
    <row r="48" spans="2:10" x14ac:dyDescent="0.2">
      <c r="B48" s="13"/>
      <c r="C48" s="12"/>
      <c r="D48" s="13"/>
      <c r="E48" s="12"/>
      <c r="F48" s="13"/>
      <c r="G48" s="13"/>
      <c r="H48" s="13"/>
      <c r="I48" s="13"/>
    </row>
    <row r="49" spans="2:10" x14ac:dyDescent="0.2">
      <c r="F49" s="7" t="s">
        <v>4</v>
      </c>
      <c r="G49" s="20">
        <f>SUM(G13:G47)</f>
        <v>0</v>
      </c>
      <c r="H49" s="31"/>
      <c r="I49" s="7" t="s">
        <v>4</v>
      </c>
      <c r="J49" s="36">
        <f>SUM(J13:J47)</f>
        <v>0</v>
      </c>
    </row>
    <row r="50" spans="2:10" x14ac:dyDescent="0.2">
      <c r="B50"/>
      <c r="C50"/>
      <c r="D50"/>
      <c r="E50"/>
      <c r="F50"/>
      <c r="G50"/>
      <c r="H50"/>
      <c r="I50"/>
    </row>
    <row r="51" spans="2:10" x14ac:dyDescent="0.2">
      <c r="B51"/>
      <c r="C51"/>
      <c r="D51"/>
      <c r="E51"/>
      <c r="F51"/>
      <c r="G51"/>
      <c r="H51"/>
      <c r="I51"/>
    </row>
    <row r="52" spans="2:10" x14ac:dyDescent="0.2">
      <c r="B52"/>
      <c r="C52"/>
      <c r="D52"/>
      <c r="E52"/>
      <c r="F52"/>
      <c r="G52"/>
      <c r="H52"/>
      <c r="I52"/>
    </row>
    <row r="53" spans="2:10" ht="27.75" customHeight="1" x14ac:dyDescent="0.2"/>
    <row r="54" spans="2:10" x14ac:dyDescent="0.2">
      <c r="C54" s="18" t="s">
        <v>5</v>
      </c>
      <c r="F54" s="18" t="s">
        <v>7</v>
      </c>
    </row>
    <row r="55" spans="2:10" ht="52.5" customHeight="1" x14ac:dyDescent="0.2">
      <c r="C55" s="19"/>
      <c r="F55" s="19"/>
    </row>
    <row r="56" spans="2:10" x14ac:dyDescent="0.2">
      <c r="C56" s="18" t="s">
        <v>6</v>
      </c>
      <c r="F56" s="18" t="s">
        <v>6</v>
      </c>
    </row>
    <row r="57" spans="2:10" ht="48.75" customHeight="1" x14ac:dyDescent="0.2">
      <c r="C57" s="7"/>
    </row>
    <row r="58" spans="2:10" x14ac:dyDescent="0.2">
      <c r="C58" s="18"/>
    </row>
    <row r="59" spans="2:10" ht="33" customHeight="1" x14ac:dyDescent="0.2">
      <c r="C59" s="7"/>
    </row>
    <row r="60" spans="2:10" x14ac:dyDescent="0.2">
      <c r="C60" s="18"/>
    </row>
  </sheetData>
  <mergeCells count="4">
    <mergeCell ref="B9:C9"/>
    <mergeCell ref="B3:D3"/>
    <mergeCell ref="B4:D4"/>
    <mergeCell ref="B6:D6"/>
  </mergeCells>
  <phoneticPr fontId="0" type="noConversion"/>
  <conditionalFormatting sqref="G13">
    <cfRule type="cellIs" dxfId="2" priority="1" stopIfTrue="1" operator="greaterThan">
      <formula>#REF!</formula>
    </cfRule>
    <cfRule type="cellIs" priority="2" stopIfTrue="1" operator="lessThan">
      <formula>#REF!</formula>
    </cfRule>
  </conditionalFormatting>
  <conditionalFormatting sqref="G14:H47">
    <cfRule type="cellIs" dxfId="1" priority="3" stopIfTrue="1" operator="greaterThan">
      <formula>#REF!</formula>
    </cfRule>
    <cfRule type="cellIs" priority="4" stopIfTrue="1" operator="lessThan">
      <formula>#REF!</formula>
    </cfRule>
  </conditionalFormatting>
  <conditionalFormatting sqref="H13">
    <cfRule type="cellIs" dxfId="0" priority="21" stopIfTrue="1" operator="greaterThan">
      <formula>#REF!</formula>
    </cfRule>
    <cfRule type="cellIs" priority="22" stopIfTrue="1" operator="lessThan">
      <formula>#REF!</formula>
    </cfRule>
  </conditionalFormatting>
  <pageMargins left="0.28000000000000003" right="0.28999999999999998" top="0.46" bottom="0.68" header="0.4" footer="0.33"/>
  <pageSetup paperSize="9" scale="74" fitToHeight="12" orientation="portrait" r:id="rId1"/>
  <headerFooter alignWithMargins="0">
    <oddFooter>&amp;C&amp;8
E23TAB05 - Impegni di capacità per contratti per utenze finali direttamente allacciate alla rete
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37E0-8C64-4BD1-B50C-3CA6ADF8A837}">
  <sheetPr>
    <tabColor rgb="FFFFFF00"/>
  </sheetPr>
  <dimension ref="A1:B8"/>
  <sheetViews>
    <sheetView workbookViewId="0">
      <selection activeCell="O24" sqref="O24"/>
    </sheetView>
  </sheetViews>
  <sheetFormatPr defaultRowHeight="12.75" x14ac:dyDescent="0.2"/>
  <cols>
    <col min="1" max="1" width="22.5703125" bestFit="1" customWidth="1"/>
    <col min="2" max="2" width="63" bestFit="1" customWidth="1"/>
  </cols>
  <sheetData>
    <row r="1" spans="1:2" x14ac:dyDescent="0.2">
      <c r="A1" s="33" t="s">
        <v>28</v>
      </c>
      <c r="B1" s="33" t="s">
        <v>29</v>
      </c>
    </row>
    <row r="2" spans="1:2" x14ac:dyDescent="0.2">
      <c r="A2" s="32" t="s">
        <v>14</v>
      </c>
      <c r="B2" s="32" t="s">
        <v>21</v>
      </c>
    </row>
    <row r="3" spans="1:2" x14ac:dyDescent="0.2">
      <c r="A3" s="32" t="s">
        <v>15</v>
      </c>
      <c r="B3" s="32" t="s">
        <v>22</v>
      </c>
    </row>
    <row r="4" spans="1:2" x14ac:dyDescent="0.2">
      <c r="A4" s="32" t="s">
        <v>16</v>
      </c>
      <c r="B4" s="32" t="s">
        <v>23</v>
      </c>
    </row>
    <row r="5" spans="1:2" x14ac:dyDescent="0.2">
      <c r="A5" s="32" t="s">
        <v>17</v>
      </c>
      <c r="B5" s="32" t="s">
        <v>24</v>
      </c>
    </row>
    <row r="6" spans="1:2" x14ac:dyDescent="0.2">
      <c r="A6" s="32" t="s">
        <v>18</v>
      </c>
      <c r="B6" s="32" t="s">
        <v>25</v>
      </c>
    </row>
    <row r="7" spans="1:2" x14ac:dyDescent="0.2">
      <c r="A7" s="32" t="s">
        <v>19</v>
      </c>
      <c r="B7" s="32" t="s">
        <v>26</v>
      </c>
    </row>
    <row r="8" spans="1:2" x14ac:dyDescent="0.2">
      <c r="A8" s="32" t="s">
        <v>20</v>
      </c>
      <c r="B8" s="32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Capacità impegnata per contratt</vt:lpstr>
      <vt:lpstr>Legenda Categoria d'Uso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Rossoni Mattia</cp:lastModifiedBy>
  <cp:lastPrinted>2023-08-03T12:50:46Z</cp:lastPrinted>
  <dcterms:created xsi:type="dcterms:W3CDTF">1996-10-14T23:33:28Z</dcterms:created>
  <dcterms:modified xsi:type="dcterms:W3CDTF">2024-07-15T10:37:39Z</dcterms:modified>
</cp:coreProperties>
</file>